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70" activeTab="0"/>
  </bookViews>
  <sheets>
    <sheet name="Running order" sheetId="1" r:id="rId1"/>
  </sheets>
  <externalReferences>
    <externalReference r:id="rId4"/>
  </externalReferences>
  <definedNames>
    <definedName name="_xlnm.Print_Area" localSheetId="0">'Running order'!$A$1:$K$70</definedName>
  </definedNames>
  <calcPr fullCalcOnLoad="1"/>
</workbook>
</file>

<file path=xl/sharedStrings.xml><?xml version="1.0" encoding="utf-8"?>
<sst xmlns="http://schemas.openxmlformats.org/spreadsheetml/2006/main" count="261" uniqueCount="112">
  <si>
    <t>Race No</t>
  </si>
  <si>
    <t>Time</t>
  </si>
  <si>
    <t>Event</t>
  </si>
  <si>
    <t>Stage</t>
  </si>
  <si>
    <t>Distance</t>
  </si>
  <si>
    <t>North Bank</t>
  </si>
  <si>
    <t>Column1</t>
  </si>
  <si>
    <t>South Bank</t>
  </si>
  <si>
    <t>Column2</t>
  </si>
  <si>
    <t>Next Race No</t>
  </si>
  <si>
    <t>Next Race Time</t>
  </si>
  <si>
    <t>Winner</t>
  </si>
  <si>
    <t>  WNov 2x</t>
  </si>
  <si>
    <t>H1</t>
  </si>
  <si>
    <t>CARC A</t>
  </si>
  <si>
    <t>CSRC B</t>
  </si>
  <si>
    <t>H2</t>
  </si>
  <si>
    <t>CSRC A</t>
  </si>
  <si>
    <t>SUBC/GRC</t>
  </si>
  <si>
    <t>H3</t>
  </si>
  <si>
    <t>CARC B</t>
  </si>
  <si>
    <t>SUBC</t>
  </si>
  <si>
    <t>  ONov 2x</t>
  </si>
  <si>
    <t>CLYD</t>
  </si>
  <si>
    <t>HGS</t>
  </si>
  <si>
    <t>  OVet 1x (B-D)</t>
  </si>
  <si>
    <t>S</t>
  </si>
  <si>
    <t>CSRC B (Vet D)</t>
  </si>
  <si>
    <t>CLYD (Vet B) + 15</t>
  </si>
  <si>
    <t>Winner Race 1</t>
  </si>
  <si>
    <t>Winner Race 2</t>
  </si>
  <si>
    <t>  ONov 4+</t>
  </si>
  <si>
    <t>F</t>
  </si>
  <si>
    <t>GRC</t>
  </si>
  <si>
    <t>Winner Race 4</t>
  </si>
  <si>
    <t>CARC C</t>
  </si>
  <si>
    <t>Winner Race 5</t>
  </si>
  <si>
    <t>CARC D</t>
  </si>
  <si>
    <t>  WJ16 1x</t>
  </si>
  <si>
    <t>  WR2 2-</t>
  </si>
  <si>
    <t>SAUBC A</t>
  </si>
  <si>
    <t>SAUBC B</t>
  </si>
  <si>
    <t>Winner Race 3</t>
  </si>
  <si>
    <t>Winner Race 8</t>
  </si>
  <si>
    <t>Winner Race 10</t>
  </si>
  <si>
    <t>Winner Race 11</t>
  </si>
  <si>
    <t>  OJ16 4x+</t>
  </si>
  <si>
    <t>CSRC</t>
  </si>
  <si>
    <t>CARC</t>
  </si>
  <si>
    <t>Morning Break</t>
  </si>
  <si>
    <t>16s</t>
  </si>
  <si>
    <t>  OJ14 1x</t>
  </si>
  <si>
    <t>  Mix 2x</t>
  </si>
  <si>
    <t>  WR2 1x</t>
  </si>
  <si>
    <t>CLYD A</t>
  </si>
  <si>
    <t>CLYD B</t>
  </si>
  <si>
    <t>SAUBC</t>
  </si>
  <si>
    <t>Winner Race 17</t>
  </si>
  <si>
    <t>Winner Race 18</t>
  </si>
  <si>
    <t>  OR2 2x</t>
  </si>
  <si>
    <t>Winner Race 20</t>
  </si>
  <si>
    <t>Winner Race 21</t>
  </si>
  <si>
    <t>  WNov 4+</t>
  </si>
  <si>
    <t>Winner Race 19</t>
  </si>
  <si>
    <t>Winner Race 23</t>
  </si>
  <si>
    <t>Winner Race 22</t>
  </si>
  <si>
    <t>Winner Race 26</t>
  </si>
  <si>
    <t>  OJ14 2x</t>
  </si>
  <si>
    <t>Lunch Break</t>
  </si>
  <si>
    <t>Winner Race 24</t>
  </si>
  <si>
    <t>Winner Race 25</t>
  </si>
  <si>
    <t>Winner Race 27</t>
  </si>
  <si>
    <t>  WR2 2x</t>
  </si>
  <si>
    <t>      O 1x</t>
  </si>
  <si>
    <t>  OVet 1x (F-H)</t>
  </si>
  <si>
    <t>CARC B (Vet H)</t>
  </si>
  <si>
    <t>SABC (Vet H)</t>
  </si>
  <si>
    <t>  WR2 4+</t>
  </si>
  <si>
    <t>  OR2 1x</t>
  </si>
  <si>
    <t>--</t>
  </si>
  <si>
    <t>Winner Race 33</t>
  </si>
  <si>
    <t>CARC A (Vet F)</t>
  </si>
  <si>
    <t>Winner Race 36 +21</t>
  </si>
  <si>
    <t>  OR2 4x+</t>
  </si>
  <si>
    <t>Winner Race 38</t>
  </si>
  <si>
    <t>Winner Race 34</t>
  </si>
  <si>
    <t>Winner Race 40</t>
  </si>
  <si>
    <t>Winner Race 7</t>
  </si>
  <si>
    <t>CSRC A (Vet D)</t>
  </si>
  <si>
    <t>  OR2 2-</t>
  </si>
  <si>
    <t>Winner Race 16s</t>
  </si>
  <si>
    <t>  WR2 4x+</t>
  </si>
  <si>
    <t>Winner Race 39</t>
  </si>
  <si>
    <t>Winner Race 44</t>
  </si>
  <si>
    <t>Winner Race 45</t>
  </si>
  <si>
    <t>  ONov 1x</t>
  </si>
  <si>
    <t>  WNov 1x</t>
  </si>
  <si>
    <t>  OJ16 1x</t>
  </si>
  <si>
    <t>  OR2 4+</t>
  </si>
  <si>
    <t>SUBC A</t>
  </si>
  <si>
    <t>  OVet 2x (G-H)</t>
  </si>
  <si>
    <t>GRC (Vet G)</t>
  </si>
  <si>
    <t>SABC/CARC (Vet H) +9</t>
  </si>
  <si>
    <t>Winner Race 55</t>
  </si>
  <si>
    <t>  WNov 4x+</t>
  </si>
  <si>
    <t>Winner race 57</t>
  </si>
  <si>
    <t>SUBC B</t>
  </si>
  <si>
    <t>  Mix 4x+</t>
  </si>
  <si>
    <t>    Mix 8+</t>
  </si>
  <si>
    <t>WR2 8+</t>
  </si>
  <si>
    <t>NQ</t>
  </si>
  <si>
    <t>Afternoon Break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</si>
</sst>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3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" fontId="26" fillId="0" borderId="10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top"/>
    </xf>
    <xf numFmtId="20" fontId="18" fillId="0" borderId="11" xfId="0" applyNumberFormat="1" applyFont="1" applyFill="1" applyBorder="1" applyAlignment="1">
      <alignment horizontal="center" vertical="top"/>
    </xf>
    <xf numFmtId="1" fontId="18" fillId="0" borderId="11" xfId="0" applyNumberFormat="1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center" vertical="top"/>
    </xf>
    <xf numFmtId="20" fontId="18" fillId="0" borderId="13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1" fontId="18" fillId="0" borderId="14" xfId="0" applyNumberFormat="1" applyFont="1" applyFill="1" applyBorder="1" applyAlignment="1">
      <alignment horizontal="center" vertical="top"/>
    </xf>
    <xf numFmtId="20" fontId="18" fillId="0" borderId="0" xfId="0" applyNumberFormat="1" applyFont="1" applyFill="1" applyBorder="1" applyAlignment="1">
      <alignment horizontal="center" vertical="top"/>
    </xf>
    <xf numFmtId="1" fontId="18" fillId="0" borderId="0" xfId="0" applyNumberFormat="1" applyFont="1" applyFill="1" applyBorder="1" applyAlignment="1">
      <alignment horizontal="center" vertical="top"/>
    </xf>
    <xf numFmtId="20" fontId="18" fillId="0" borderId="15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20" fontId="18" fillId="33" borderId="15" xfId="0" applyNumberFormat="1" applyFont="1" applyFill="1" applyBorder="1" applyAlignment="1">
      <alignment horizontal="center" vertical="top"/>
    </xf>
    <xf numFmtId="20" fontId="40" fillId="0" borderId="15" xfId="0" applyNumberFormat="1" applyFont="1" applyFill="1" applyBorder="1" applyAlignment="1" quotePrefix="1">
      <alignment horizontal="center" vertical="top"/>
    </xf>
    <xf numFmtId="1" fontId="18" fillId="34" borderId="0" xfId="0" applyNumberFormat="1" applyFont="1" applyFill="1" applyBorder="1" applyAlignment="1">
      <alignment horizontal="center" vertical="top"/>
    </xf>
    <xf numFmtId="1" fontId="41" fillId="0" borderId="14" xfId="0" applyNumberFormat="1" applyFont="1" applyFill="1" applyBorder="1" applyAlignment="1">
      <alignment horizontal="center" vertical="top"/>
    </xf>
    <xf numFmtId="20" fontId="41" fillId="0" borderId="0" xfId="0" applyNumberFormat="1" applyFont="1" applyFill="1" applyBorder="1" applyAlignment="1">
      <alignment horizontal="center" vertical="top"/>
    </xf>
    <xf numFmtId="0" fontId="41" fillId="0" borderId="0" xfId="0" applyFont="1" applyAlignment="1">
      <alignment/>
    </xf>
    <xf numFmtId="1" fontId="41" fillId="0" borderId="0" xfId="0" applyNumberFormat="1" applyFont="1" applyFill="1" applyBorder="1" applyAlignment="1">
      <alignment horizontal="center" vertical="top"/>
    </xf>
    <xf numFmtId="0" fontId="41" fillId="0" borderId="0" xfId="0" applyFont="1" applyFill="1" applyBorder="1" applyAlignment="1">
      <alignment horizontal="center" vertical="top"/>
    </xf>
    <xf numFmtId="20" fontId="41" fillId="0" borderId="15" xfId="0" applyNumberFormat="1" applyFont="1" applyFill="1" applyBorder="1" applyAlignment="1">
      <alignment horizontal="center" vertical="top"/>
    </xf>
    <xf numFmtId="1" fontId="18" fillId="0" borderId="16" xfId="0" applyNumberFormat="1" applyFont="1" applyFill="1" applyBorder="1" applyAlignment="1">
      <alignment horizontal="center" vertical="top"/>
    </xf>
    <xf numFmtId="20" fontId="18" fillId="0" borderId="17" xfId="0" applyNumberFormat="1" applyFont="1" applyFill="1" applyBorder="1" applyAlignment="1">
      <alignment horizontal="center" vertical="top"/>
    </xf>
    <xf numFmtId="0" fontId="18" fillId="0" borderId="0" xfId="0" applyNumberFormat="1" applyFont="1" applyFill="1" applyBorder="1" applyAlignment="1">
      <alignment horizontal="center" vertical="top"/>
    </xf>
    <xf numFmtId="1" fontId="18" fillId="0" borderId="17" xfId="0" applyNumberFormat="1" applyFont="1" applyFill="1" applyBorder="1" applyAlignment="1">
      <alignment horizontal="center" vertical="top"/>
    </xf>
    <xf numFmtId="0" fontId="18" fillId="0" borderId="17" xfId="0" applyFont="1" applyFill="1" applyBorder="1" applyAlignment="1">
      <alignment horizontal="center" vertical="top"/>
    </xf>
    <xf numFmtId="20" fontId="18" fillId="0" borderId="18" xfId="0" applyNumberFormat="1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20" fontId="40" fillId="0" borderId="15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20" fontId="41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20" fontId="0" fillId="0" borderId="15" xfId="0" applyNumberFormat="1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40" fillId="34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/>
    </xf>
    <xf numFmtId="1" fontId="36" fillId="31" borderId="19" xfId="56" applyNumberFormat="1" applyBorder="1" applyAlignment="1">
      <alignment horizontal="center" vertical="center"/>
    </xf>
    <xf numFmtId="1" fontId="36" fillId="31" borderId="20" xfId="56" applyNumberFormat="1" applyBorder="1" applyAlignment="1">
      <alignment horizontal="center" vertical="center"/>
    </xf>
    <xf numFmtId="0" fontId="36" fillId="31" borderId="0" xfId="56" applyAlignment="1">
      <alignment/>
    </xf>
    <xf numFmtId="1" fontId="36" fillId="31" borderId="21" xfId="56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ph_000\Dropbox\GRC%20Summer%20Regatta\GRC%20regatta%202016\GRC%20Summer%20Regatta%202016%20RACE%20DAY%20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ning order"/>
      <sheetName val="Names"/>
    </sheetNames>
  </externalBook>
</externalLink>
</file>

<file path=xl/tables/table1.xml><?xml version="1.0" encoding="utf-8"?>
<table xmlns="http://schemas.openxmlformats.org/spreadsheetml/2006/main" id="1" name="Table1" displayName="Table1" ref="A1:L70" comment="" totalsRowShown="0">
  <autoFilter ref="A1:L70"/>
  <tableColumns count="12">
    <tableColumn id="1" name="Race No"/>
    <tableColumn id="2" name="Time"/>
    <tableColumn id="3" name="Event"/>
    <tableColumn id="4" name="Stage"/>
    <tableColumn id="5" name="Distance"/>
    <tableColumn id="6" name="North Bank"/>
    <tableColumn id="7" name="Column1"/>
    <tableColumn id="8" name="South Bank"/>
    <tableColumn id="9" name="Column2"/>
    <tableColumn id="10" name="Next Race No"/>
    <tableColumn id="11" name="Next Race Time"/>
    <tableColumn id="13" name="Winner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11.7109375" defaultRowHeight="15"/>
  <cols>
    <col min="1" max="1" width="11.7109375" style="15" customWidth="1"/>
    <col min="2" max="2" width="9.140625" style="29" customWidth="1"/>
    <col min="3" max="3" width="15.28125" style="12" bestFit="1" customWidth="1"/>
    <col min="4" max="4" width="9.57421875" style="12" bestFit="1" customWidth="1"/>
    <col min="5" max="5" width="12.140625" style="12" customWidth="1"/>
    <col min="6" max="6" width="14.421875" style="41" customWidth="1"/>
    <col min="7" max="7" width="12.421875" style="42" customWidth="1"/>
    <col min="8" max="8" width="18.421875" style="41" customWidth="1"/>
    <col min="9" max="9" width="12.421875" style="51" customWidth="1"/>
    <col min="10" max="10" width="16.00390625" style="12" customWidth="1"/>
    <col min="11" max="11" width="17.7109375" style="14" customWidth="1"/>
    <col min="12" max="12" width="19.140625" style="14" bestFit="1" customWidth="1"/>
    <col min="13" max="16384" width="11.7109375" style="12" customWidth="1"/>
  </cols>
  <sheetData>
    <row r="1" spans="1:12" s="6" customFormat="1" ht="1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3" t="s">
        <v>5</v>
      </c>
      <c r="G1" s="34" t="s">
        <v>6</v>
      </c>
      <c r="H1" s="33" t="s">
        <v>7</v>
      </c>
      <c r="I1" s="34" t="s">
        <v>8</v>
      </c>
      <c r="J1" s="3" t="s">
        <v>9</v>
      </c>
      <c r="K1" s="4" t="s">
        <v>10</v>
      </c>
      <c r="L1" s="5" t="s">
        <v>11</v>
      </c>
    </row>
    <row r="2" spans="1:12" ht="14.25">
      <c r="A2" s="7">
        <v>1</v>
      </c>
      <c r="B2" s="8">
        <v>0.395833333333338</v>
      </c>
      <c r="C2" t="s">
        <v>12</v>
      </c>
      <c r="D2" s="9" t="s">
        <v>13</v>
      </c>
      <c r="E2" s="10">
        <v>1100</v>
      </c>
      <c r="F2" s="35" t="s">
        <v>14</v>
      </c>
      <c r="G2" s="36"/>
      <c r="H2" s="35" t="s">
        <v>15</v>
      </c>
      <c r="I2" s="48"/>
      <c r="J2" s="9">
        <v>8</v>
      </c>
      <c r="K2" s="11">
        <f>IF(D2="F","",VLOOKUP(J2,A:B,2,2))</f>
        <v>0.420138888888892</v>
      </c>
      <c r="L2" s="11" t="str">
        <f>'Running order'!$F2</f>
        <v>CARC A</v>
      </c>
    </row>
    <row r="3" spans="1:12" ht="14.25">
      <c r="A3" s="13">
        <f aca="true" t="shared" si="0" ref="A3:A17">A2+1</f>
        <v>2</v>
      </c>
      <c r="B3" s="14">
        <v>0.39930555555556</v>
      </c>
      <c r="C3" t="s">
        <v>12</v>
      </c>
      <c r="D3" s="15" t="s">
        <v>16</v>
      </c>
      <c r="E3" s="12">
        <v>1100</v>
      </c>
      <c r="F3" s="37" t="s">
        <v>17</v>
      </c>
      <c r="G3" s="38"/>
      <c r="H3" s="37" t="s">
        <v>18</v>
      </c>
      <c r="I3" s="49"/>
      <c r="J3" s="15">
        <v>8</v>
      </c>
      <c r="K3" s="16">
        <f>IF(D3="F","",VLOOKUP(J3,A:B,2,2))</f>
        <v>0.420138888888892</v>
      </c>
      <c r="L3" s="16" t="str">
        <f>'Running order'!$F3</f>
        <v>CSRC A</v>
      </c>
    </row>
    <row r="4" spans="1:12" ht="14.25">
      <c r="A4" s="13">
        <f t="shared" si="0"/>
        <v>3</v>
      </c>
      <c r="B4" s="14">
        <v>0.402777777777782</v>
      </c>
      <c r="C4" t="s">
        <v>12</v>
      </c>
      <c r="D4" s="15" t="s">
        <v>19</v>
      </c>
      <c r="E4" s="12">
        <v>1100</v>
      </c>
      <c r="F4" s="39" t="s">
        <v>20</v>
      </c>
      <c r="G4" s="38"/>
      <c r="H4" s="37" t="s">
        <v>21</v>
      </c>
      <c r="I4" s="49"/>
      <c r="J4" s="15">
        <v>14</v>
      </c>
      <c r="K4" s="16">
        <f>IF(D4="F","",VLOOKUP(J4,A:B,2,2))</f>
        <v>0.440972222222224</v>
      </c>
      <c r="L4" s="16" t="str">
        <f>'Running order'!$H4</f>
        <v>SUBC</v>
      </c>
    </row>
    <row r="5" spans="1:12" ht="14.25">
      <c r="A5" s="13">
        <f t="shared" si="0"/>
        <v>4</v>
      </c>
      <c r="B5" s="14">
        <v>0.406250000000004</v>
      </c>
      <c r="C5" t="s">
        <v>22</v>
      </c>
      <c r="D5" s="15" t="s">
        <v>13</v>
      </c>
      <c r="E5" s="12">
        <v>1100</v>
      </c>
      <c r="F5" s="37" t="s">
        <v>23</v>
      </c>
      <c r="G5" s="38"/>
      <c r="H5" s="37" t="s">
        <v>14</v>
      </c>
      <c r="I5" s="49"/>
      <c r="J5" s="15">
        <v>10</v>
      </c>
      <c r="K5" s="16">
        <f>IF(D5="F","",VLOOKUP(J5,A:B,2,2))</f>
        <v>0.427083333333336</v>
      </c>
      <c r="L5" s="16" t="str">
        <f>'Running order'!$F5</f>
        <v>CLYD</v>
      </c>
    </row>
    <row r="6" spans="1:12" ht="14.25">
      <c r="A6" s="13">
        <f t="shared" si="0"/>
        <v>5</v>
      </c>
      <c r="B6" s="14">
        <v>0.409722222222226</v>
      </c>
      <c r="C6" t="s">
        <v>22</v>
      </c>
      <c r="D6" s="15" t="s">
        <v>16</v>
      </c>
      <c r="E6" s="12">
        <v>1100</v>
      </c>
      <c r="F6" s="37" t="s">
        <v>20</v>
      </c>
      <c r="G6" s="38"/>
      <c r="H6" s="37" t="s">
        <v>24</v>
      </c>
      <c r="I6" s="49"/>
      <c r="J6" s="15">
        <v>11</v>
      </c>
      <c r="K6" s="16">
        <f>IF(D6="F","",VLOOKUP(J6,A:B,2,2))</f>
        <v>0.430555555555558</v>
      </c>
      <c r="L6" s="16" t="str">
        <f>'Running order'!$F6</f>
        <v>CARC B</v>
      </c>
    </row>
    <row r="7" spans="1:12" ht="14.25">
      <c r="A7" s="13">
        <f t="shared" si="0"/>
        <v>6</v>
      </c>
      <c r="B7" s="14">
        <v>0.413194444444448</v>
      </c>
      <c r="C7"/>
      <c r="D7" s="15"/>
      <c r="F7" s="37"/>
      <c r="G7" s="38"/>
      <c r="I7" s="49"/>
      <c r="J7" s="15"/>
      <c r="K7" s="16"/>
      <c r="L7" s="16"/>
    </row>
    <row r="8" spans="1:12" ht="14.25">
      <c r="A8" s="13">
        <f t="shared" si="0"/>
        <v>7</v>
      </c>
      <c r="B8" s="14">
        <v>0.41666666666667</v>
      </c>
      <c r="C8" t="s">
        <v>25</v>
      </c>
      <c r="D8" s="15" t="s">
        <v>26</v>
      </c>
      <c r="E8" s="12">
        <v>1100</v>
      </c>
      <c r="F8" s="37" t="s">
        <v>27</v>
      </c>
      <c r="G8" s="38"/>
      <c r="H8" s="37" t="s">
        <v>28</v>
      </c>
      <c r="I8" s="49"/>
      <c r="J8" s="15">
        <v>47</v>
      </c>
      <c r="K8" s="16">
        <f>IF(D8="F","",VLOOKUP(J8,A:B,2,2))</f>
        <v>0.61805555555559</v>
      </c>
      <c r="L8" s="16" t="str">
        <f>'Running order'!$F8</f>
        <v>CSRC B (Vet D)</v>
      </c>
    </row>
    <row r="9" spans="1:12" ht="14.25">
      <c r="A9" s="13">
        <f t="shared" si="0"/>
        <v>8</v>
      </c>
      <c r="B9" s="14">
        <v>0.420138888888892</v>
      </c>
      <c r="C9" t="s">
        <v>12</v>
      </c>
      <c r="D9" s="15" t="s">
        <v>26</v>
      </c>
      <c r="E9" s="12">
        <v>1100</v>
      </c>
      <c r="F9" s="37" t="s">
        <v>29</v>
      </c>
      <c r="G9" s="40" t="str">
        <f>L2</f>
        <v>CARC A</v>
      </c>
      <c r="H9" s="37" t="s">
        <v>30</v>
      </c>
      <c r="I9" s="50" t="str">
        <f>L3</f>
        <v>CSRC A</v>
      </c>
      <c r="J9" s="15">
        <v>14</v>
      </c>
      <c r="K9" s="16">
        <f>IF(D9="F","",VLOOKUP(J9,A:B,2,2))</f>
        <v>0.440972222222224</v>
      </c>
      <c r="L9" s="16" t="str">
        <f>'Running order'!$G9</f>
        <v>CARC A</v>
      </c>
    </row>
    <row r="10" spans="1:12" ht="14.25">
      <c r="A10" s="13">
        <f t="shared" si="0"/>
        <v>9</v>
      </c>
      <c r="B10" s="14">
        <v>0.423611111111114</v>
      </c>
      <c r="C10" t="s">
        <v>31</v>
      </c>
      <c r="D10" s="15" t="s">
        <v>32</v>
      </c>
      <c r="E10" s="12">
        <v>1100</v>
      </c>
      <c r="F10" s="37" t="s">
        <v>33</v>
      </c>
      <c r="G10" s="38"/>
      <c r="H10" s="37" t="s">
        <v>21</v>
      </c>
      <c r="I10" s="49"/>
      <c r="J10" s="15"/>
      <c r="K10" s="16">
        <f>IF(D10="F","",VLOOKUP(J10,A:B,2,2))</f>
      </c>
      <c r="L10" s="16" t="str">
        <f>'Running order'!$H10</f>
        <v>SUBC</v>
      </c>
    </row>
    <row r="11" spans="1:12" ht="14.25">
      <c r="A11" s="13">
        <f t="shared" si="0"/>
        <v>10</v>
      </c>
      <c r="B11" s="14">
        <v>0.427083333333336</v>
      </c>
      <c r="C11" t="s">
        <v>22</v>
      </c>
      <c r="D11" s="15" t="s">
        <v>26</v>
      </c>
      <c r="E11" s="12">
        <v>1100</v>
      </c>
      <c r="F11" s="37" t="s">
        <v>34</v>
      </c>
      <c r="G11" s="40" t="str">
        <f>L5</f>
        <v>CLYD</v>
      </c>
      <c r="H11" s="37" t="s">
        <v>35</v>
      </c>
      <c r="I11" s="49"/>
      <c r="J11" s="15">
        <v>15</v>
      </c>
      <c r="K11" s="16">
        <f>IF(D11="F","",VLOOKUP(J11,A:B,2,2))</f>
        <v>0.444444444444446</v>
      </c>
      <c r="L11" s="16" t="str">
        <f>'Running order'!$H11</f>
        <v>CARC C</v>
      </c>
    </row>
    <row r="12" spans="1:12" ht="14.25">
      <c r="A12" s="13">
        <f t="shared" si="0"/>
        <v>11</v>
      </c>
      <c r="B12" s="14">
        <v>0.430555555555558</v>
      </c>
      <c r="C12" t="s">
        <v>22</v>
      </c>
      <c r="D12" s="15" t="s">
        <v>26</v>
      </c>
      <c r="E12" s="12">
        <v>1100</v>
      </c>
      <c r="F12" s="37" t="s">
        <v>36</v>
      </c>
      <c r="G12" s="40" t="str">
        <f>L6</f>
        <v>CARC B</v>
      </c>
      <c r="H12" s="37" t="s">
        <v>37</v>
      </c>
      <c r="I12" s="49"/>
      <c r="J12" s="15">
        <v>15</v>
      </c>
      <c r="K12" s="16">
        <f>IF(D12="F","",VLOOKUP(J12,A:B,2,2))</f>
        <v>0.444444444444446</v>
      </c>
      <c r="L12" s="16" t="str">
        <f>'Running order'!$H12</f>
        <v>CARC D</v>
      </c>
    </row>
    <row r="13" spans="1:12" ht="14.25">
      <c r="A13" s="13">
        <f t="shared" si="0"/>
        <v>12</v>
      </c>
      <c r="B13" s="14">
        <v>0.43402777777778</v>
      </c>
      <c r="C13" t="s">
        <v>38</v>
      </c>
      <c r="D13" s="15" t="s">
        <v>32</v>
      </c>
      <c r="E13" s="12">
        <v>1100</v>
      </c>
      <c r="F13" s="37" t="s">
        <v>14</v>
      </c>
      <c r="G13" s="38"/>
      <c r="H13" s="37" t="s">
        <v>20</v>
      </c>
      <c r="I13" s="49"/>
      <c r="J13" s="15"/>
      <c r="K13" s="16">
        <f>IF(D13="F","",VLOOKUP(J13,A:B,2,2))</f>
      </c>
      <c r="L13" s="16" t="str">
        <f>'Running order'!$H13</f>
        <v>CARC B</v>
      </c>
    </row>
    <row r="14" spans="1:12" ht="14.25">
      <c r="A14" s="13">
        <f t="shared" si="0"/>
        <v>13</v>
      </c>
      <c r="B14" s="14">
        <v>0.437500000000002</v>
      </c>
      <c r="C14" t="s">
        <v>39</v>
      </c>
      <c r="D14" s="15" t="s">
        <v>32</v>
      </c>
      <c r="E14" s="12">
        <v>1100</v>
      </c>
      <c r="F14" s="37" t="s">
        <v>40</v>
      </c>
      <c r="G14" s="38"/>
      <c r="H14" s="37" t="s">
        <v>41</v>
      </c>
      <c r="I14" s="49"/>
      <c r="J14" s="15"/>
      <c r="K14" s="16"/>
      <c r="L14" s="16" t="str">
        <f>'Running order'!$H14</f>
        <v>SAUBC B</v>
      </c>
    </row>
    <row r="15" spans="1:12" ht="14.25">
      <c r="A15" s="13">
        <f t="shared" si="0"/>
        <v>14</v>
      </c>
      <c r="B15" s="14">
        <v>0.440972222222224</v>
      </c>
      <c r="C15" t="s">
        <v>12</v>
      </c>
      <c r="D15" s="15" t="s">
        <v>32</v>
      </c>
      <c r="E15" s="12">
        <v>1100</v>
      </c>
      <c r="F15" s="37" t="s">
        <v>42</v>
      </c>
      <c r="G15" s="40" t="str">
        <f>L4</f>
        <v>SUBC</v>
      </c>
      <c r="H15" s="37" t="s">
        <v>43</v>
      </c>
      <c r="I15" s="50" t="str">
        <f>L9</f>
        <v>CARC A</v>
      </c>
      <c r="J15" s="15"/>
      <c r="K15" s="16">
        <f>IF(D15="F","",VLOOKUP(J15,A:B,2,2))</f>
      </c>
      <c r="L15" s="16" t="str">
        <f>'Running order'!$I15</f>
        <v>CARC A</v>
      </c>
    </row>
    <row r="16" spans="1:12" ht="14.25">
      <c r="A16" s="13">
        <f t="shared" si="0"/>
        <v>15</v>
      </c>
      <c r="B16" s="14">
        <v>0.444444444444446</v>
      </c>
      <c r="C16" t="s">
        <v>22</v>
      </c>
      <c r="D16" s="15" t="s">
        <v>32</v>
      </c>
      <c r="E16" s="12">
        <v>1100</v>
      </c>
      <c r="F16" s="37" t="s">
        <v>44</v>
      </c>
      <c r="G16" s="40" t="str">
        <f>L11</f>
        <v>CARC C</v>
      </c>
      <c r="H16" s="37" t="s">
        <v>45</v>
      </c>
      <c r="I16" s="50" t="str">
        <f>L12</f>
        <v>CARC D</v>
      </c>
      <c r="J16" s="15"/>
      <c r="K16" s="16">
        <f>IF(D16="F","",VLOOKUP(J16,A:B,2,2))</f>
      </c>
      <c r="L16" s="16" t="str">
        <f>'Running order'!$I16</f>
        <v>CARC D</v>
      </c>
    </row>
    <row r="17" spans="1:12" ht="15" thickBot="1">
      <c r="A17" s="13">
        <f t="shared" si="0"/>
        <v>16</v>
      </c>
      <c r="B17" s="14">
        <v>0.447916666666668</v>
      </c>
      <c r="C17" t="s">
        <v>46</v>
      </c>
      <c r="D17" s="15" t="s">
        <v>32</v>
      </c>
      <c r="E17" s="12">
        <v>1100</v>
      </c>
      <c r="F17" s="37" t="s">
        <v>47</v>
      </c>
      <c r="G17" s="38"/>
      <c r="H17" s="37" t="s">
        <v>48</v>
      </c>
      <c r="I17" s="49"/>
      <c r="J17" s="15"/>
      <c r="K17" s="16">
        <f>IF(D17="F","",VLOOKUP(J17,A:B,2,2))</f>
      </c>
      <c r="L17" s="16" t="str">
        <f>'Running order'!$F17</f>
        <v>CSRC</v>
      </c>
    </row>
    <row r="18" spans="1:12" s="17" customFormat="1" ht="15.75" thickBot="1">
      <c r="A18" s="54"/>
      <c r="B18" s="55"/>
      <c r="C18" s="56"/>
      <c r="D18" s="55"/>
      <c r="E18" s="55"/>
      <c r="F18" s="54" t="s">
        <v>49</v>
      </c>
      <c r="G18" s="57"/>
      <c r="H18" s="54"/>
      <c r="I18" s="57"/>
      <c r="J18" s="55"/>
      <c r="K18" s="57"/>
      <c r="L18" s="57"/>
    </row>
    <row r="19" spans="1:12" ht="14.25">
      <c r="A19" s="13" t="s">
        <v>50</v>
      </c>
      <c r="B19" s="14">
        <v>0.472222222222223</v>
      </c>
      <c r="C19" t="s">
        <v>51</v>
      </c>
      <c r="D19" s="15" t="s">
        <v>26</v>
      </c>
      <c r="E19" s="12">
        <v>1100</v>
      </c>
      <c r="F19" s="37" t="s">
        <v>48</v>
      </c>
      <c r="G19" s="38"/>
      <c r="H19" s="37" t="s">
        <v>15</v>
      </c>
      <c r="I19" s="49"/>
      <c r="J19" s="15">
        <v>49</v>
      </c>
      <c r="K19" s="16">
        <f>IF(D19="F","",VLOOKUP(J19,A:B,2,2))</f>
        <v>0.625000000000036</v>
      </c>
      <c r="L19" s="16" t="str">
        <f>'Running order'!$H19</f>
        <v>CSRC B</v>
      </c>
    </row>
    <row r="20" spans="1:12" ht="14.25">
      <c r="A20" s="13">
        <f>A17+1</f>
        <v>17</v>
      </c>
      <c r="B20" s="14">
        <v>0.475694444444448</v>
      </c>
      <c r="C20" t="s">
        <v>52</v>
      </c>
      <c r="D20" s="15" t="s">
        <v>13</v>
      </c>
      <c r="E20" s="12">
        <v>1100</v>
      </c>
      <c r="F20" s="37" t="s">
        <v>17</v>
      </c>
      <c r="G20" s="38"/>
      <c r="H20" s="39" t="s">
        <v>20</v>
      </c>
      <c r="I20" s="49"/>
      <c r="J20" s="15">
        <v>23</v>
      </c>
      <c r="K20" s="16">
        <f>IF(D20="F","",VLOOKUP(J20,A:B,2,2))</f>
        <v>0.496527777777786</v>
      </c>
      <c r="L20" s="16" t="str">
        <f>'Running order'!$F20</f>
        <v>CSRC A</v>
      </c>
    </row>
    <row r="21" spans="1:12" ht="14.25">
      <c r="A21" s="13">
        <f aca="true" t="shared" si="1" ref="A21:A33">A20+1</f>
        <v>18</v>
      </c>
      <c r="B21" s="14">
        <v>0.479166666666671</v>
      </c>
      <c r="C21" t="s">
        <v>52</v>
      </c>
      <c r="D21" s="15" t="s">
        <v>16</v>
      </c>
      <c r="E21" s="12">
        <v>1100</v>
      </c>
      <c r="F21" s="37" t="s">
        <v>23</v>
      </c>
      <c r="G21" s="38"/>
      <c r="H21" s="37" t="s">
        <v>14</v>
      </c>
      <c r="I21" s="49"/>
      <c r="J21" s="15">
        <v>23</v>
      </c>
      <c r="K21" s="16">
        <f>IF(D21="F","",VLOOKUP(J21,A:B,2,2))</f>
        <v>0.496527777777786</v>
      </c>
      <c r="L21" s="16" t="str">
        <f>'Running order'!$F21</f>
        <v>CLYD</v>
      </c>
    </row>
    <row r="22" spans="1:12" ht="14.25">
      <c r="A22" s="13">
        <f t="shared" si="1"/>
        <v>19</v>
      </c>
      <c r="B22" s="14">
        <v>0.482638888888894</v>
      </c>
      <c r="C22" t="s">
        <v>52</v>
      </c>
      <c r="D22" s="15" t="s">
        <v>19</v>
      </c>
      <c r="E22" s="12">
        <v>1100</v>
      </c>
      <c r="F22" s="39" t="s">
        <v>15</v>
      </c>
      <c r="G22" s="38"/>
      <c r="H22" s="37" t="s">
        <v>33</v>
      </c>
      <c r="I22" s="49"/>
      <c r="J22" s="15">
        <v>29</v>
      </c>
      <c r="K22" s="16">
        <f>IF(D22="F","",VLOOKUP(J22,A:B,2,2))</f>
        <v>0.517361111111124</v>
      </c>
      <c r="L22" s="16" t="str">
        <f>'Running order'!$H22</f>
        <v>GRC</v>
      </c>
    </row>
    <row r="23" spans="1:12" ht="14.25">
      <c r="A23" s="13">
        <f t="shared" si="1"/>
        <v>20</v>
      </c>
      <c r="B23" s="14">
        <v>0.486111111111117</v>
      </c>
      <c r="C23" t="s">
        <v>53</v>
      </c>
      <c r="D23" s="15" t="s">
        <v>13</v>
      </c>
      <c r="E23" s="12">
        <v>1100</v>
      </c>
      <c r="F23" s="37" t="s">
        <v>47</v>
      </c>
      <c r="G23" s="38"/>
      <c r="H23" s="37" t="s">
        <v>54</v>
      </c>
      <c r="I23" s="49"/>
      <c r="J23" s="15">
        <v>26</v>
      </c>
      <c r="K23" s="16">
        <f>IF(D23="F","",VLOOKUP(J23,A:B,2,2))</f>
        <v>0.506944444444455</v>
      </c>
      <c r="L23" s="16" t="str">
        <f>'Running order'!$F23</f>
        <v>CSRC</v>
      </c>
    </row>
    <row r="24" spans="1:12" ht="14.25">
      <c r="A24" s="13">
        <f t="shared" si="1"/>
        <v>21</v>
      </c>
      <c r="B24" s="14">
        <v>0.48958333333334</v>
      </c>
      <c r="C24" t="s">
        <v>53</v>
      </c>
      <c r="D24" s="15" t="s">
        <v>16</v>
      </c>
      <c r="E24" s="12">
        <v>1100</v>
      </c>
      <c r="F24" s="37" t="s">
        <v>55</v>
      </c>
      <c r="G24" s="38"/>
      <c r="H24" s="39" t="s">
        <v>33</v>
      </c>
      <c r="I24" s="49"/>
      <c r="J24" s="15">
        <v>26</v>
      </c>
      <c r="K24" s="16">
        <f>IF(D24="F","",VLOOKUP(J24,A:B,2,2))</f>
        <v>0.506944444444455</v>
      </c>
      <c r="L24" s="16" t="str">
        <f>'Running order'!$F24</f>
        <v>CLYD B</v>
      </c>
    </row>
    <row r="25" spans="1:12" ht="14.25">
      <c r="A25" s="13">
        <f t="shared" si="1"/>
        <v>22</v>
      </c>
      <c r="B25" s="14">
        <v>0.493055555555563</v>
      </c>
      <c r="C25" t="s">
        <v>53</v>
      </c>
      <c r="D25" s="15" t="s">
        <v>19</v>
      </c>
      <c r="E25" s="12">
        <v>1100</v>
      </c>
      <c r="F25" s="37" t="s">
        <v>21</v>
      </c>
      <c r="G25" s="38"/>
      <c r="H25" s="37" t="s">
        <v>56</v>
      </c>
      <c r="I25" s="49"/>
      <c r="J25" s="15">
        <v>29</v>
      </c>
      <c r="K25" s="16">
        <f>IF(D25="F","",VLOOKUP(J25,A:B,2,2))</f>
        <v>0.517361111111124</v>
      </c>
      <c r="L25" s="16" t="str">
        <f>'Running order'!$H25</f>
        <v>SAUBC</v>
      </c>
    </row>
    <row r="26" spans="1:12" ht="14.25">
      <c r="A26" s="13">
        <f t="shared" si="1"/>
        <v>23</v>
      </c>
      <c r="B26" s="14">
        <v>0.496527777777786</v>
      </c>
      <c r="C26" t="s">
        <v>52</v>
      </c>
      <c r="D26" s="15" t="s">
        <v>26</v>
      </c>
      <c r="E26" s="12">
        <v>1100</v>
      </c>
      <c r="F26" s="37" t="s">
        <v>57</v>
      </c>
      <c r="G26" s="40" t="str">
        <f>L20</f>
        <v>CSRC A</v>
      </c>
      <c r="H26" s="37" t="s">
        <v>58</v>
      </c>
      <c r="I26" s="50" t="str">
        <f>L21</f>
        <v>CLYD</v>
      </c>
      <c r="J26" s="15">
        <v>28</v>
      </c>
      <c r="K26" s="16">
        <f>IF(D26="F","",VLOOKUP(J26,A:B,2,2))</f>
        <v>0.513888888888901</v>
      </c>
      <c r="L26" s="16" t="str">
        <f>'Running order'!$I26</f>
        <v>CLYD</v>
      </c>
    </row>
    <row r="27" spans="1:12" ht="14.25">
      <c r="A27" s="13">
        <f t="shared" si="1"/>
        <v>24</v>
      </c>
      <c r="B27" s="14">
        <v>0.500000000000009</v>
      </c>
      <c r="C27" t="s">
        <v>59</v>
      </c>
      <c r="D27" s="15" t="s">
        <v>13</v>
      </c>
      <c r="E27" s="12">
        <v>1100</v>
      </c>
      <c r="F27" s="37" t="s">
        <v>47</v>
      </c>
      <c r="G27" s="38"/>
      <c r="H27" s="37" t="s">
        <v>14</v>
      </c>
      <c r="I27" s="49"/>
      <c r="J27" s="15">
        <v>31</v>
      </c>
      <c r="K27" s="16">
        <f>IF(D27="F","",VLOOKUP(J27,A:B,2,2))</f>
        <v>0.562500000000023</v>
      </c>
      <c r="L27" s="16" t="str">
        <f>'Running order'!$F27</f>
        <v>CSRC</v>
      </c>
    </row>
    <row r="28" spans="1:12" ht="14.25">
      <c r="A28" s="13">
        <f t="shared" si="1"/>
        <v>25</v>
      </c>
      <c r="B28" s="14">
        <v>0.503472222222232</v>
      </c>
      <c r="C28" t="s">
        <v>59</v>
      </c>
      <c r="D28" s="15" t="s">
        <v>16</v>
      </c>
      <c r="E28" s="12">
        <v>1100</v>
      </c>
      <c r="F28" s="37" t="s">
        <v>20</v>
      </c>
      <c r="G28" s="38"/>
      <c r="H28" s="37" t="s">
        <v>21</v>
      </c>
      <c r="I28" s="49"/>
      <c r="J28" s="15">
        <v>31</v>
      </c>
      <c r="K28" s="16">
        <f>IF(D28="F","",VLOOKUP(J28,A:B,2,2))</f>
        <v>0.562500000000023</v>
      </c>
      <c r="L28" s="16" t="str">
        <f>'Running order'!$H28</f>
        <v>SUBC</v>
      </c>
    </row>
    <row r="29" spans="1:12" ht="14.25">
      <c r="A29" s="13">
        <f t="shared" si="1"/>
        <v>26</v>
      </c>
      <c r="B29" s="14">
        <v>0.506944444444455</v>
      </c>
      <c r="C29" t="s">
        <v>53</v>
      </c>
      <c r="D29" s="15" t="s">
        <v>26</v>
      </c>
      <c r="E29" s="12">
        <v>1100</v>
      </c>
      <c r="F29" s="37" t="s">
        <v>60</v>
      </c>
      <c r="G29" s="40" t="str">
        <f>L23</f>
        <v>CSRC</v>
      </c>
      <c r="H29" s="37" t="s">
        <v>61</v>
      </c>
      <c r="I29" s="50" t="str">
        <f>L24</f>
        <v>CLYD B</v>
      </c>
      <c r="J29" s="15">
        <v>30</v>
      </c>
      <c r="K29" s="16">
        <f>IF(D29="F","",VLOOKUP(J29,A:B,2,2))</f>
        <v>0.520833333333347</v>
      </c>
      <c r="L29" s="18" t="str">
        <f>'Running order'!$G29</f>
        <v>CSRC</v>
      </c>
    </row>
    <row r="30" spans="1:12" ht="14.25">
      <c r="A30" s="13">
        <f t="shared" si="1"/>
        <v>27</v>
      </c>
      <c r="B30" s="14">
        <v>0.510416666666678</v>
      </c>
      <c r="C30" t="s">
        <v>62</v>
      </c>
      <c r="D30" s="15" t="s">
        <v>26</v>
      </c>
      <c r="E30" s="12">
        <v>1100</v>
      </c>
      <c r="F30" s="37" t="s">
        <v>33</v>
      </c>
      <c r="G30" s="38"/>
      <c r="H30" s="37" t="s">
        <v>18</v>
      </c>
      <c r="I30" s="49"/>
      <c r="J30" s="15">
        <v>32</v>
      </c>
      <c r="K30" s="16">
        <f>IF(D30="F","",VLOOKUP(J30,A:B,2,2))</f>
        <v>0.565972222222246</v>
      </c>
      <c r="L30" s="16" t="str">
        <f>'Running order'!$F30</f>
        <v>GRC</v>
      </c>
    </row>
    <row r="31" spans="1:12" ht="14.25">
      <c r="A31" s="13">
        <f t="shared" si="1"/>
        <v>28</v>
      </c>
      <c r="B31" s="14">
        <v>0.513888888888901</v>
      </c>
      <c r="C31" t="s">
        <v>52</v>
      </c>
      <c r="D31" s="15" t="s">
        <v>32</v>
      </c>
      <c r="E31" s="12">
        <v>1100</v>
      </c>
      <c r="F31" s="37" t="s">
        <v>63</v>
      </c>
      <c r="G31" s="40" t="str">
        <f>L22</f>
        <v>GRC</v>
      </c>
      <c r="H31" s="37" t="s">
        <v>64</v>
      </c>
      <c r="I31" s="50" t="str">
        <f>L26</f>
        <v>CLYD</v>
      </c>
      <c r="J31" s="15"/>
      <c r="K31" s="16"/>
      <c r="L31" s="16" t="str">
        <f>'Running order'!$G31</f>
        <v>GRC</v>
      </c>
    </row>
    <row r="32" spans="1:12" ht="14.25">
      <c r="A32" s="13">
        <f t="shared" si="1"/>
        <v>29</v>
      </c>
      <c r="B32" s="14">
        <v>0.517361111111124</v>
      </c>
      <c r="C32" t="s">
        <v>53</v>
      </c>
      <c r="D32" s="15" t="s">
        <v>32</v>
      </c>
      <c r="E32" s="12">
        <v>1100</v>
      </c>
      <c r="F32" s="37" t="s">
        <v>65</v>
      </c>
      <c r="G32" s="40" t="str">
        <f>L25</f>
        <v>SAUBC</v>
      </c>
      <c r="H32" s="37" t="s">
        <v>66</v>
      </c>
      <c r="I32" s="50" t="str">
        <f>L29</f>
        <v>CSRC</v>
      </c>
      <c r="J32" s="15"/>
      <c r="K32" s="16">
        <f>IF(D31="F","",VLOOKUP(J32,A:B,2,2))</f>
      </c>
      <c r="L32" s="16" t="str">
        <f>'Running order'!$G32</f>
        <v>SAUBC</v>
      </c>
    </row>
    <row r="33" spans="1:12" ht="15" thickBot="1">
      <c r="A33" s="13">
        <f t="shared" si="1"/>
        <v>30</v>
      </c>
      <c r="B33" s="14">
        <v>0.520833333333347</v>
      </c>
      <c r="C33" t="s">
        <v>67</v>
      </c>
      <c r="D33" s="15" t="s">
        <v>32</v>
      </c>
      <c r="E33" s="12">
        <v>1100</v>
      </c>
      <c r="F33" s="37" t="s">
        <v>17</v>
      </c>
      <c r="G33" s="38"/>
      <c r="H33" s="37" t="s">
        <v>15</v>
      </c>
      <c r="I33" s="49"/>
      <c r="J33" s="15"/>
      <c r="K33" s="16">
        <f>IF(D32="F","",VLOOKUP(J33,A:B,2,2))</f>
      </c>
      <c r="L33" s="16" t="str">
        <f>'Running order'!$H33</f>
        <v>CSRC B</v>
      </c>
    </row>
    <row r="34" spans="1:12" ht="15" thickBot="1">
      <c r="A34" s="54"/>
      <c r="B34" s="55"/>
      <c r="C34" s="56"/>
      <c r="D34" s="55"/>
      <c r="E34" s="55"/>
      <c r="F34" s="54" t="s">
        <v>68</v>
      </c>
      <c r="G34" s="57"/>
      <c r="H34" s="54"/>
      <c r="I34" s="57"/>
      <c r="J34" s="55"/>
      <c r="K34" s="57"/>
      <c r="L34" s="57"/>
    </row>
    <row r="35" spans="1:12" ht="14.25" customHeight="1">
      <c r="A35" s="13">
        <f>A33+1</f>
        <v>31</v>
      </c>
      <c r="B35" s="14">
        <v>0.562500000000023</v>
      </c>
      <c r="C35" t="s">
        <v>59</v>
      </c>
      <c r="D35" s="15" t="s">
        <v>32</v>
      </c>
      <c r="E35" s="12">
        <v>1100</v>
      </c>
      <c r="F35" s="37" t="s">
        <v>69</v>
      </c>
      <c r="G35" s="40" t="str">
        <f>L27</f>
        <v>CSRC</v>
      </c>
      <c r="H35" s="37" t="s">
        <v>70</v>
      </c>
      <c r="I35" s="50" t="str">
        <f>L28</f>
        <v>SUBC</v>
      </c>
      <c r="J35" s="15"/>
      <c r="K35" s="16">
        <f>IF(D35="F","",VLOOKUP(J35,A:B,2,2))</f>
      </c>
      <c r="L35" s="16" t="str">
        <f>'Running order'!$G35</f>
        <v>CSRC</v>
      </c>
    </row>
    <row r="36" spans="1:12" ht="14.25" customHeight="1">
      <c r="A36" s="13">
        <f aca="true" t="shared" si="2" ref="A36:A53">A35+1</f>
        <v>32</v>
      </c>
      <c r="B36" s="14">
        <v>0.565972222222246</v>
      </c>
      <c r="C36" t="s">
        <v>62</v>
      </c>
      <c r="D36" s="15" t="s">
        <v>32</v>
      </c>
      <c r="E36" s="12">
        <v>1100</v>
      </c>
      <c r="F36" s="37" t="s">
        <v>71</v>
      </c>
      <c r="G36" s="40" t="str">
        <f>L30</f>
        <v>GRC</v>
      </c>
      <c r="H36" s="37" t="s">
        <v>21</v>
      </c>
      <c r="I36" s="49"/>
      <c r="J36" s="15"/>
      <c r="K36" s="16">
        <f>IF(D36="F","",VLOOKUP(J36,A:B,2,2))</f>
      </c>
      <c r="L36" s="16" t="str">
        <f>'Running order'!$G36</f>
        <v>GRC</v>
      </c>
    </row>
    <row r="37" spans="1:12" ht="14.25" customHeight="1">
      <c r="A37" s="13">
        <f t="shared" si="2"/>
        <v>33</v>
      </c>
      <c r="B37" s="14">
        <v>0.569444444444469</v>
      </c>
      <c r="C37" t="s">
        <v>72</v>
      </c>
      <c r="D37" s="15" t="s">
        <v>13</v>
      </c>
      <c r="E37" s="12">
        <v>1100</v>
      </c>
      <c r="F37" s="39" t="s">
        <v>15</v>
      </c>
      <c r="G37" s="38"/>
      <c r="H37" s="37" t="s">
        <v>23</v>
      </c>
      <c r="I37" s="49"/>
      <c r="J37" s="15">
        <v>40</v>
      </c>
      <c r="K37" s="16">
        <f>IF(D37="F","",VLOOKUP(J37,A:B,2,2))</f>
        <v>0.59375000000003</v>
      </c>
      <c r="L37" s="16" t="str">
        <f>'Running order'!$H37</f>
        <v>CLYD</v>
      </c>
    </row>
    <row r="38" spans="1:12" ht="14.25" customHeight="1">
      <c r="A38" s="13">
        <f t="shared" si="2"/>
        <v>34</v>
      </c>
      <c r="B38" s="14">
        <v>0.572916666666692</v>
      </c>
      <c r="C38" t="s">
        <v>72</v>
      </c>
      <c r="D38" s="15" t="s">
        <v>16</v>
      </c>
      <c r="E38" s="12">
        <v>1100</v>
      </c>
      <c r="F38" s="37" t="s">
        <v>48</v>
      </c>
      <c r="G38" s="38"/>
      <c r="H38" s="37" t="s">
        <v>33</v>
      </c>
      <c r="I38" s="49"/>
      <c r="J38" s="15">
        <v>46</v>
      </c>
      <c r="K38" s="16">
        <f>IF(D38="F","",VLOOKUP(J38,A:B,2,2))</f>
        <v>0.614583333333367</v>
      </c>
      <c r="L38" s="16" t="str">
        <f>'Running order'!$H38</f>
        <v>GRC</v>
      </c>
    </row>
    <row r="39" spans="1:12" ht="14.25" customHeight="1">
      <c r="A39" s="13">
        <f t="shared" si="2"/>
        <v>35</v>
      </c>
      <c r="B39" s="14">
        <v>0.576388888888915</v>
      </c>
      <c r="C39" t="s">
        <v>73</v>
      </c>
      <c r="D39" s="15" t="s">
        <v>26</v>
      </c>
      <c r="E39" s="12">
        <v>1100</v>
      </c>
      <c r="F39" s="37" t="s">
        <v>21</v>
      </c>
      <c r="G39" s="38"/>
      <c r="H39" s="37" t="s">
        <v>56</v>
      </c>
      <c r="I39" s="49"/>
      <c r="J39" s="15">
        <v>52</v>
      </c>
      <c r="K39" s="16">
        <f>IF(D39="F","",VLOOKUP(J39,A:B,2,2))</f>
        <v>0.656250000000043</v>
      </c>
      <c r="L39" s="16" t="str">
        <f>'Running order'!$F39</f>
        <v>SUBC</v>
      </c>
    </row>
    <row r="40" spans="1:12" ht="14.25" customHeight="1">
      <c r="A40" s="13">
        <f t="shared" si="2"/>
        <v>36</v>
      </c>
      <c r="B40" s="14">
        <v>0.579861111111138</v>
      </c>
      <c r="C40" t="s">
        <v>74</v>
      </c>
      <c r="D40" s="15" t="s">
        <v>26</v>
      </c>
      <c r="E40" s="12">
        <v>1100</v>
      </c>
      <c r="F40" s="37" t="s">
        <v>75</v>
      </c>
      <c r="G40" s="38"/>
      <c r="H40" s="37" t="s">
        <v>76</v>
      </c>
      <c r="I40" s="49"/>
      <c r="J40" s="15">
        <v>42</v>
      </c>
      <c r="K40" s="16">
        <f>IF(D40="F","",VLOOKUP(J40,A:B,2,2))</f>
        <v>0.600694444444475</v>
      </c>
      <c r="L40" s="16" t="str">
        <f>'Running order'!$F40</f>
        <v>CARC B (Vet H)</v>
      </c>
    </row>
    <row r="41" spans="1:12" ht="14.25" customHeight="1">
      <c r="A41" s="13">
        <f t="shared" si="2"/>
        <v>37</v>
      </c>
      <c r="B41" s="14">
        <v>0.583333333333361</v>
      </c>
      <c r="C41" t="s">
        <v>77</v>
      </c>
      <c r="D41" s="15" t="s">
        <v>32</v>
      </c>
      <c r="E41" s="12">
        <v>1100</v>
      </c>
      <c r="F41" s="37" t="s">
        <v>33</v>
      </c>
      <c r="G41" s="38"/>
      <c r="H41" s="37" t="s">
        <v>56</v>
      </c>
      <c r="I41" s="49"/>
      <c r="J41" s="15"/>
      <c r="K41" s="16">
        <f>IF(D41="F","",VLOOKUP(J41,A:B,2,2))</f>
      </c>
      <c r="L41" s="16" t="str">
        <f>'Running order'!$H41</f>
        <v>SAUBC</v>
      </c>
    </row>
    <row r="42" spans="1:12" ht="14.25" customHeight="1">
      <c r="A42" s="13">
        <f t="shared" si="2"/>
        <v>38</v>
      </c>
      <c r="B42" s="14">
        <v>0.586805555555584</v>
      </c>
      <c r="C42" t="s">
        <v>78</v>
      </c>
      <c r="D42" s="15" t="s">
        <v>13</v>
      </c>
      <c r="E42" s="12">
        <v>1100</v>
      </c>
      <c r="F42" s="39" t="s">
        <v>21</v>
      </c>
      <c r="G42" s="38"/>
      <c r="H42" s="39" t="s">
        <v>48</v>
      </c>
      <c r="I42" s="49"/>
      <c r="J42" s="15">
        <v>44</v>
      </c>
      <c r="K42" s="16">
        <f>IF(D42="F","",VLOOKUP(J42,A:B,2,2))</f>
        <v>0.607638888888921</v>
      </c>
      <c r="L42" s="19" t="s">
        <v>79</v>
      </c>
    </row>
    <row r="43" spans="1:12" ht="14.25" customHeight="1">
      <c r="A43" s="13">
        <f t="shared" si="2"/>
        <v>39</v>
      </c>
      <c r="B43" s="14">
        <v>0.590277777777807</v>
      </c>
      <c r="C43" t="s">
        <v>78</v>
      </c>
      <c r="D43" s="15" t="s">
        <v>16</v>
      </c>
      <c r="E43" s="12">
        <v>1100</v>
      </c>
      <c r="F43" s="37" t="s">
        <v>23</v>
      </c>
      <c r="G43" s="38"/>
      <c r="H43" s="37" t="s">
        <v>47</v>
      </c>
      <c r="I43" s="49"/>
      <c r="J43" s="15">
        <v>51</v>
      </c>
      <c r="K43" s="16">
        <f>IF(D43="F","",VLOOKUP(J43,A:B,2,2))</f>
        <v>0.65277777777782</v>
      </c>
      <c r="L43" s="16" t="str">
        <f>'Running order'!$F43</f>
        <v>CLYD</v>
      </c>
    </row>
    <row r="44" spans="1:12" s="17" customFormat="1" ht="15">
      <c r="A44" s="13">
        <f t="shared" si="2"/>
        <v>40</v>
      </c>
      <c r="B44" s="14">
        <v>0.59375000000003</v>
      </c>
      <c r="C44" t="s">
        <v>72</v>
      </c>
      <c r="D44" s="15" t="s">
        <v>26</v>
      </c>
      <c r="E44" s="12">
        <v>1100</v>
      </c>
      <c r="F44" s="37" t="s">
        <v>80</v>
      </c>
      <c r="G44" s="43" t="str">
        <f>L37</f>
        <v>CLYD</v>
      </c>
      <c r="H44" s="37" t="s">
        <v>17</v>
      </c>
      <c r="I44" s="49"/>
      <c r="J44" s="15">
        <v>46</v>
      </c>
      <c r="K44" s="16">
        <f>IF(D44="F","",VLOOKUP(J44,A:B,2,2))</f>
        <v>0.614583333333367</v>
      </c>
      <c r="L44" s="16" t="str">
        <f>'Running order'!$H44</f>
        <v>CSRC A</v>
      </c>
    </row>
    <row r="45" spans="1:12" ht="14.25">
      <c r="A45" s="13">
        <f t="shared" si="2"/>
        <v>41</v>
      </c>
      <c r="B45" s="14">
        <v>0.597222222222252</v>
      </c>
      <c r="C45"/>
      <c r="D45" s="15"/>
      <c r="E45" s="12">
        <v>1100</v>
      </c>
      <c r="F45" s="37"/>
      <c r="G45" s="38"/>
      <c r="H45" s="37"/>
      <c r="I45" s="49"/>
      <c r="J45" s="15"/>
      <c r="K45" s="16"/>
      <c r="L45" s="16"/>
    </row>
    <row r="46" spans="1:12" ht="14.25">
      <c r="A46" s="13">
        <f t="shared" si="2"/>
        <v>42</v>
      </c>
      <c r="B46" s="14">
        <v>0.600694444444475</v>
      </c>
      <c r="C46" t="s">
        <v>74</v>
      </c>
      <c r="D46" s="15" t="s">
        <v>32</v>
      </c>
      <c r="E46" s="12">
        <v>1100</v>
      </c>
      <c r="F46" s="37" t="s">
        <v>81</v>
      </c>
      <c r="G46" s="38"/>
      <c r="H46" s="37" t="s">
        <v>82</v>
      </c>
      <c r="I46" s="50" t="str">
        <f>L40</f>
        <v>CARC B (Vet H)</v>
      </c>
      <c r="J46" s="15"/>
      <c r="K46" s="16">
        <f>IF(D46="F","",VLOOKUP(J46,A:B,2,2))</f>
      </c>
      <c r="L46" s="16" t="str">
        <f>'Running order'!$F46</f>
        <v>CARC A (Vet F)</v>
      </c>
    </row>
    <row r="47" spans="1:12" ht="14.25">
      <c r="A47" s="13">
        <f t="shared" si="2"/>
        <v>43</v>
      </c>
      <c r="B47" s="14">
        <v>0.604166666666698</v>
      </c>
      <c r="C47" t="s">
        <v>83</v>
      </c>
      <c r="D47" s="15" t="s">
        <v>32</v>
      </c>
      <c r="E47" s="12">
        <v>1100</v>
      </c>
      <c r="F47" s="37" t="s">
        <v>47</v>
      </c>
      <c r="G47" s="38"/>
      <c r="H47" s="37" t="s">
        <v>48</v>
      </c>
      <c r="I47" s="49"/>
      <c r="J47" s="15"/>
      <c r="K47" s="16">
        <f>IF(D47="F","",VLOOKUP(J47,A:B,2,2))</f>
      </c>
      <c r="L47" s="16" t="str">
        <f>'Running order'!$F47</f>
        <v>CSRC</v>
      </c>
    </row>
    <row r="48" spans="1:12" ht="14.25">
      <c r="A48" s="13">
        <f t="shared" si="2"/>
        <v>44</v>
      </c>
      <c r="B48" s="14">
        <v>0.607638888888921</v>
      </c>
      <c r="C48" t="s">
        <v>78</v>
      </c>
      <c r="D48" s="20" t="s">
        <v>26</v>
      </c>
      <c r="E48" s="12">
        <v>1100</v>
      </c>
      <c r="F48" s="37" t="s">
        <v>84</v>
      </c>
      <c r="G48" s="40" t="str">
        <f>L42</f>
        <v>--</v>
      </c>
      <c r="H48" s="37" t="s">
        <v>56</v>
      </c>
      <c r="I48" s="49"/>
      <c r="J48" s="15">
        <v>51</v>
      </c>
      <c r="K48" s="16">
        <f>IF(D48="F","",VLOOKUP(J48,A:B,2,2))</f>
        <v>0.65277777777782</v>
      </c>
      <c r="L48" s="16" t="str">
        <f>'Running order'!$H48</f>
        <v>SAUBC</v>
      </c>
    </row>
    <row r="49" spans="1:12" ht="14.25">
      <c r="A49" s="13">
        <f t="shared" si="2"/>
        <v>45</v>
      </c>
      <c r="B49" s="14">
        <v>0.611111111111144</v>
      </c>
      <c r="C49"/>
      <c r="D49" s="15"/>
      <c r="J49" s="15"/>
      <c r="K49" s="16"/>
      <c r="L49" s="16"/>
    </row>
    <row r="50" spans="1:12" ht="14.25">
      <c r="A50" s="13">
        <f t="shared" si="2"/>
        <v>46</v>
      </c>
      <c r="B50" s="14">
        <v>0.614583333333367</v>
      </c>
      <c r="C50" t="s">
        <v>72</v>
      </c>
      <c r="D50" s="15" t="s">
        <v>32</v>
      </c>
      <c r="E50" s="12">
        <v>1100</v>
      </c>
      <c r="F50" s="37" t="s">
        <v>85</v>
      </c>
      <c r="G50" s="40" t="str">
        <f>L38</f>
        <v>GRC</v>
      </c>
      <c r="H50" s="37" t="s">
        <v>86</v>
      </c>
      <c r="I50" s="50" t="str">
        <f>L44</f>
        <v>CSRC A</v>
      </c>
      <c r="J50" s="15"/>
      <c r="K50" s="16">
        <f>IF(D50="F","",VLOOKUP(J50,A:B,2,2))</f>
      </c>
      <c r="L50" s="16" t="str">
        <f>'Running order'!$G50</f>
        <v>GRC</v>
      </c>
    </row>
    <row r="51" spans="1:12" ht="14.25">
      <c r="A51" s="13">
        <f t="shared" si="2"/>
        <v>47</v>
      </c>
      <c r="B51" s="14">
        <v>0.61805555555559</v>
      </c>
      <c r="C51" t="s">
        <v>25</v>
      </c>
      <c r="D51" s="15" t="s">
        <v>32</v>
      </c>
      <c r="E51" s="12">
        <v>1100</v>
      </c>
      <c r="F51" s="37" t="s">
        <v>87</v>
      </c>
      <c r="G51" s="40" t="str">
        <f>L8</f>
        <v>CSRC B (Vet D)</v>
      </c>
      <c r="H51" s="37" t="s">
        <v>88</v>
      </c>
      <c r="I51" s="49"/>
      <c r="J51" s="15"/>
      <c r="K51" s="16"/>
      <c r="L51" s="16" t="str">
        <f>'Running order'!$H51</f>
        <v>CSRC A (Vet D)</v>
      </c>
    </row>
    <row r="52" spans="1:12" ht="14.25">
      <c r="A52" s="13">
        <f t="shared" si="2"/>
        <v>48</v>
      </c>
      <c r="B52" s="14">
        <v>0.621527777777813</v>
      </c>
      <c r="C52" t="s">
        <v>89</v>
      </c>
      <c r="D52" s="15" t="s">
        <v>32</v>
      </c>
      <c r="E52" s="12">
        <v>1100</v>
      </c>
      <c r="F52" s="37" t="s">
        <v>33</v>
      </c>
      <c r="G52" s="38"/>
      <c r="H52" s="37" t="s">
        <v>56</v>
      </c>
      <c r="I52" s="49"/>
      <c r="J52" s="15"/>
      <c r="K52" s="16"/>
      <c r="L52" s="16" t="str">
        <f>'Running order'!$H52</f>
        <v>SAUBC</v>
      </c>
    </row>
    <row r="53" spans="1:12" ht="15" thickBot="1">
      <c r="A53" s="13">
        <f t="shared" si="2"/>
        <v>49</v>
      </c>
      <c r="B53" s="14">
        <v>0.625000000000036</v>
      </c>
      <c r="C53" t="s">
        <v>51</v>
      </c>
      <c r="D53" s="15" t="s">
        <v>32</v>
      </c>
      <c r="E53" s="12">
        <v>1100</v>
      </c>
      <c r="F53" s="37" t="s">
        <v>90</v>
      </c>
      <c r="G53" s="40" t="str">
        <f>L19</f>
        <v>CSRC B</v>
      </c>
      <c r="H53" s="37" t="s">
        <v>17</v>
      </c>
      <c r="I53" s="49"/>
      <c r="J53" s="15"/>
      <c r="K53" s="16">
        <f>IF(D52="F","",VLOOKUP(J53,A:B,2,2))</f>
      </c>
      <c r="L53" s="16" t="str">
        <f>'Running order'!$H53</f>
        <v>CSRC A</v>
      </c>
    </row>
    <row r="54" spans="1:12" ht="15" thickBot="1">
      <c r="A54" s="54"/>
      <c r="B54" s="55"/>
      <c r="C54" s="56"/>
      <c r="D54" s="55"/>
      <c r="E54" s="55"/>
      <c r="F54" s="54" t="s">
        <v>111</v>
      </c>
      <c r="G54" s="57"/>
      <c r="H54" s="54"/>
      <c r="I54" s="57"/>
      <c r="J54" s="55"/>
      <c r="K54" s="57"/>
      <c r="L54" s="57"/>
    </row>
    <row r="55" spans="1:12" ht="14.25">
      <c r="A55" s="13">
        <f>A53+1</f>
        <v>50</v>
      </c>
      <c r="B55" s="14">
        <v>0.649305555555597</v>
      </c>
      <c r="C55" t="s">
        <v>91</v>
      </c>
      <c r="D55" s="15" t="s">
        <v>32</v>
      </c>
      <c r="E55" s="12">
        <v>1100</v>
      </c>
      <c r="F55" s="37" t="s">
        <v>47</v>
      </c>
      <c r="G55" s="38"/>
      <c r="H55" s="37" t="s">
        <v>48</v>
      </c>
      <c r="I55" s="49"/>
      <c r="J55" s="15"/>
      <c r="K55" s="16">
        <f>IF(D55="F","",VLOOKUP(J55,A:B,2,2))</f>
      </c>
      <c r="L55" s="16" t="str">
        <f>'Running order'!$H55</f>
        <v>CARC</v>
      </c>
    </row>
    <row r="56" spans="1:12" ht="14.25">
      <c r="A56" s="21">
        <f aca="true" t="shared" si="3" ref="A56:A70">A55+1</f>
        <v>51</v>
      </c>
      <c r="B56" s="22">
        <v>0.65277777777782</v>
      </c>
      <c r="C56" s="23" t="s">
        <v>78</v>
      </c>
      <c r="D56" s="24" t="s">
        <v>32</v>
      </c>
      <c r="E56" s="25">
        <v>1100</v>
      </c>
      <c r="F56" s="44" t="s">
        <v>92</v>
      </c>
      <c r="G56" s="45" t="str">
        <f>L43</f>
        <v>CLYD</v>
      </c>
      <c r="H56" s="44" t="s">
        <v>93</v>
      </c>
      <c r="I56" s="26" t="str">
        <f>L48</f>
        <v>SAUBC</v>
      </c>
      <c r="J56" s="24"/>
      <c r="K56" s="26">
        <f>IF(D56="F","",VLOOKUP(J56,A:B,2,2))</f>
      </c>
      <c r="L56" s="26" t="str">
        <f>'Running order'!$I56</f>
        <v>SAUBC</v>
      </c>
    </row>
    <row r="57" spans="1:12" ht="14.25">
      <c r="A57" s="13">
        <f t="shared" si="3"/>
        <v>52</v>
      </c>
      <c r="B57" s="14">
        <v>0.656250000000043</v>
      </c>
      <c r="C57" t="s">
        <v>73</v>
      </c>
      <c r="D57" s="15" t="s">
        <v>32</v>
      </c>
      <c r="E57" s="12">
        <v>1100</v>
      </c>
      <c r="F57" s="37" t="s">
        <v>94</v>
      </c>
      <c r="G57" s="40" t="str">
        <f>L39</f>
        <v>SUBC</v>
      </c>
      <c r="H57" s="37" t="s">
        <v>47</v>
      </c>
      <c r="I57" s="49"/>
      <c r="J57" s="15"/>
      <c r="K57" s="16">
        <f>IF(D57="F","",VLOOKUP(J57,A:B,2,2))</f>
      </c>
      <c r="L57" s="16" t="str">
        <f>'Running order'!$G57</f>
        <v>SUBC</v>
      </c>
    </row>
    <row r="58" spans="1:12" ht="14.25">
      <c r="A58" s="13">
        <f t="shared" si="3"/>
        <v>53</v>
      </c>
      <c r="B58" s="14">
        <v>0.659722222222266</v>
      </c>
      <c r="C58" t="s">
        <v>95</v>
      </c>
      <c r="D58" s="15" t="s">
        <v>32</v>
      </c>
      <c r="E58" s="12">
        <v>1100</v>
      </c>
      <c r="F58" s="37" t="s">
        <v>23</v>
      </c>
      <c r="G58" s="38"/>
      <c r="H58" s="37" t="s">
        <v>47</v>
      </c>
      <c r="I58" s="49"/>
      <c r="J58" s="15"/>
      <c r="K58" s="16">
        <f>IF(D58="F","",VLOOKUP(J58,A:B,2,2))</f>
      </c>
      <c r="L58" s="16" t="str">
        <f>'Running order'!$H58</f>
        <v>CSRC</v>
      </c>
    </row>
    <row r="59" spans="1:12" ht="14.25">
      <c r="A59" s="13">
        <f t="shared" si="3"/>
        <v>54</v>
      </c>
      <c r="B59" s="14">
        <v>0.663194444444489</v>
      </c>
      <c r="C59" t="s">
        <v>96</v>
      </c>
      <c r="D59" s="15" t="s">
        <v>32</v>
      </c>
      <c r="E59" s="12">
        <v>1100</v>
      </c>
      <c r="F59" s="37" t="s">
        <v>48</v>
      </c>
      <c r="G59" s="38"/>
      <c r="H59" s="37" t="s">
        <v>33</v>
      </c>
      <c r="I59" s="49"/>
      <c r="J59" s="15"/>
      <c r="K59" s="16">
        <f>IF(D59="F","",VLOOKUP(J59,A:B,2,2))</f>
      </c>
      <c r="L59" s="16" t="str">
        <f>'Running order'!$F59</f>
        <v>CARC</v>
      </c>
    </row>
    <row r="60" spans="1:12" ht="14.25">
      <c r="A60" s="13">
        <f t="shared" si="3"/>
        <v>55</v>
      </c>
      <c r="B60" s="14">
        <v>0.666666666666712</v>
      </c>
      <c r="C60" t="s">
        <v>97</v>
      </c>
      <c r="D60" s="15" t="s">
        <v>26</v>
      </c>
      <c r="E60" s="12">
        <v>1100</v>
      </c>
      <c r="F60" s="37" t="s">
        <v>48</v>
      </c>
      <c r="G60" s="38"/>
      <c r="H60" s="37" t="s">
        <v>15</v>
      </c>
      <c r="I60" s="49"/>
      <c r="J60" s="15">
        <v>60</v>
      </c>
      <c r="K60" s="16">
        <f>IF(D60="F","",VLOOKUP(J60,A:B,2,2))</f>
        <v>0.684027777777827</v>
      </c>
      <c r="L60" s="16" t="str">
        <f>'Running order'!$H60</f>
        <v>CSRC B</v>
      </c>
    </row>
    <row r="61" spans="1:12" ht="14.25">
      <c r="A61" s="13">
        <f t="shared" si="3"/>
        <v>56</v>
      </c>
      <c r="B61" s="14">
        <v>0.670138888888935</v>
      </c>
      <c r="C61"/>
      <c r="D61" s="15"/>
      <c r="I61" s="49"/>
      <c r="J61" s="15"/>
      <c r="K61" s="16"/>
      <c r="L61" s="16"/>
    </row>
    <row r="62" spans="1:12" ht="14.25">
      <c r="A62" s="13">
        <f t="shared" si="3"/>
        <v>57</v>
      </c>
      <c r="B62" s="14">
        <v>0.673611111111158</v>
      </c>
      <c r="C62" t="s">
        <v>98</v>
      </c>
      <c r="D62" s="15" t="s">
        <v>26</v>
      </c>
      <c r="E62" s="12">
        <v>1100</v>
      </c>
      <c r="F62" s="37" t="s">
        <v>48</v>
      </c>
      <c r="G62" s="38"/>
      <c r="H62" s="37" t="s">
        <v>99</v>
      </c>
      <c r="I62" s="49"/>
      <c r="J62" s="15">
        <v>62</v>
      </c>
      <c r="K62" s="16">
        <f>IF(D62="F","",VLOOKUP(J62,A:B,2,2))</f>
        <v>0.690972222222273</v>
      </c>
      <c r="L62" s="16" t="str">
        <f>'Running order'!$H62</f>
        <v>SUBC A</v>
      </c>
    </row>
    <row r="63" spans="1:12" ht="14.25">
      <c r="A63" s="13">
        <f t="shared" si="3"/>
        <v>58</v>
      </c>
      <c r="B63" s="14">
        <v>0.677083333333381</v>
      </c>
      <c r="C63" t="s">
        <v>100</v>
      </c>
      <c r="D63" s="15" t="s">
        <v>32</v>
      </c>
      <c r="E63" s="12">
        <v>1100</v>
      </c>
      <c r="F63" s="37" t="s">
        <v>101</v>
      </c>
      <c r="G63" s="38"/>
      <c r="H63" s="52" t="s">
        <v>102</v>
      </c>
      <c r="I63" s="49"/>
      <c r="J63" s="15"/>
      <c r="K63" s="16">
        <f>IF(D63="F","",VLOOKUP(J63,A:B,2,2))</f>
      </c>
      <c r="L63" s="16" t="str">
        <f>'Running order'!$H63</f>
        <v>SABC/CARC (Vet H) +9</v>
      </c>
    </row>
    <row r="64" spans="1:12" ht="14.25" customHeight="1">
      <c r="A64" s="13">
        <f t="shared" si="3"/>
        <v>59</v>
      </c>
      <c r="B64" s="14">
        <v>0.680555555555604</v>
      </c>
      <c r="C64"/>
      <c r="D64" s="15"/>
      <c r="F64" s="37"/>
      <c r="G64" s="38"/>
      <c r="H64" s="37"/>
      <c r="I64" s="49"/>
      <c r="J64" s="15"/>
      <c r="K64" s="16"/>
      <c r="L64" s="16"/>
    </row>
    <row r="65" spans="1:12" ht="14.25" customHeight="1">
      <c r="A65" s="13">
        <f t="shared" si="3"/>
        <v>60</v>
      </c>
      <c r="B65" s="14">
        <v>0.684027777777827</v>
      </c>
      <c r="C65" t="s">
        <v>97</v>
      </c>
      <c r="D65" s="15" t="s">
        <v>32</v>
      </c>
      <c r="E65" s="12">
        <v>1100</v>
      </c>
      <c r="F65" s="37" t="s">
        <v>103</v>
      </c>
      <c r="G65" s="40" t="str">
        <f>L60</f>
        <v>CSRC B</v>
      </c>
      <c r="H65" s="37" t="s">
        <v>17</v>
      </c>
      <c r="I65" s="49"/>
      <c r="J65" s="15"/>
      <c r="K65" s="16">
        <f>IF(D65="F","",VLOOKUP(J65,A:B,2,2))</f>
      </c>
      <c r="L65" s="16" t="str">
        <f>'Running order'!$H65</f>
        <v>CSRC A</v>
      </c>
    </row>
    <row r="66" spans="1:12" ht="14.25" customHeight="1">
      <c r="A66" s="13">
        <f t="shared" si="3"/>
        <v>61</v>
      </c>
      <c r="B66" s="14">
        <v>0.68750000000005</v>
      </c>
      <c r="C66" t="s">
        <v>104</v>
      </c>
      <c r="D66" s="15" t="s">
        <v>32</v>
      </c>
      <c r="E66" s="12">
        <v>1100</v>
      </c>
      <c r="F66" s="37" t="s">
        <v>47</v>
      </c>
      <c r="G66" s="38"/>
      <c r="H66" s="37" t="s">
        <v>48</v>
      </c>
      <c r="I66" s="49"/>
      <c r="J66" s="15"/>
      <c r="K66" s="16">
        <f>IF(D66="F","",VLOOKUP(J66,A:B,2,2))</f>
      </c>
      <c r="L66" s="16" t="str">
        <f>'Running order'!$F66</f>
        <v>CSRC</v>
      </c>
    </row>
    <row r="67" spans="1:12" ht="14.25" customHeight="1">
      <c r="A67" s="13">
        <f t="shared" si="3"/>
        <v>62</v>
      </c>
      <c r="B67" s="14">
        <v>0.690972222222273</v>
      </c>
      <c r="C67" t="s">
        <v>98</v>
      </c>
      <c r="D67" s="15" t="s">
        <v>32</v>
      </c>
      <c r="E67" s="12">
        <v>1100</v>
      </c>
      <c r="F67" s="37" t="s">
        <v>105</v>
      </c>
      <c r="G67" s="40" t="str">
        <f>L62</f>
        <v>SUBC A</v>
      </c>
      <c r="H67" s="37" t="s">
        <v>106</v>
      </c>
      <c r="I67" s="49"/>
      <c r="J67" s="15"/>
      <c r="K67" s="16">
        <f>IF(D67="F","",VLOOKUP(J67,A:B,2,2))</f>
      </c>
      <c r="L67" s="16" t="str">
        <f>'Running order'!$G67</f>
        <v>SUBC A</v>
      </c>
    </row>
    <row r="68" spans="1:12" ht="14.25" customHeight="1">
      <c r="A68" s="13">
        <f t="shared" si="3"/>
        <v>63</v>
      </c>
      <c r="B68" s="14">
        <v>0.694444444444496</v>
      </c>
      <c r="C68" t="s">
        <v>107</v>
      </c>
      <c r="D68" s="15" t="s">
        <v>32</v>
      </c>
      <c r="E68" s="12">
        <v>1100</v>
      </c>
      <c r="F68" s="37" t="s">
        <v>47</v>
      </c>
      <c r="G68" s="38"/>
      <c r="H68" s="37" t="s">
        <v>33</v>
      </c>
      <c r="I68" s="49"/>
      <c r="J68" s="15"/>
      <c r="K68" s="16">
        <f>IF(D68="F","",VLOOKUP(J68,A:B,2,2))</f>
      </c>
      <c r="L68" s="16" t="str">
        <f>'Running order'!$H68</f>
        <v>GRC</v>
      </c>
    </row>
    <row r="69" spans="1:12" s="17" customFormat="1" ht="15">
      <c r="A69" s="13">
        <f t="shared" si="3"/>
        <v>64</v>
      </c>
      <c r="B69" s="14">
        <v>0.697916666666719</v>
      </c>
      <c r="C69" t="s">
        <v>108</v>
      </c>
      <c r="D69" s="15" t="s">
        <v>32</v>
      </c>
      <c r="E69" s="12">
        <v>1100</v>
      </c>
      <c r="F69" s="37" t="s">
        <v>21</v>
      </c>
      <c r="G69" s="38"/>
      <c r="H69" s="37" t="s">
        <v>56</v>
      </c>
      <c r="I69" s="49"/>
      <c r="J69" s="15"/>
      <c r="K69" s="16">
        <f>IF(D69="F","",VLOOKUP(J69,A:B,2,2))</f>
      </c>
      <c r="L69" s="16" t="str">
        <f>'Running order'!$H69</f>
        <v>SAUBC</v>
      </c>
    </row>
    <row r="70" spans="1:12" ht="15" thickBot="1">
      <c r="A70" s="27">
        <f t="shared" si="3"/>
        <v>65</v>
      </c>
      <c r="B70" s="28">
        <v>0.701388888888942</v>
      </c>
      <c r="C70" t="s">
        <v>109</v>
      </c>
      <c r="D70" s="30" t="s">
        <v>110</v>
      </c>
      <c r="E70" s="31">
        <v>1100</v>
      </c>
      <c r="F70" s="46" t="s">
        <v>33</v>
      </c>
      <c r="G70" s="47"/>
      <c r="H70" s="46" t="s">
        <v>48</v>
      </c>
      <c r="I70" s="53"/>
      <c r="J70" s="30"/>
      <c r="K70" s="32"/>
      <c r="L70" s="32" t="str">
        <f>'Running order'!$H70</f>
        <v>CARC</v>
      </c>
    </row>
    <row r="71" spans="1:12" s="25" customFormat="1" ht="14.25">
      <c r="A71" s="15"/>
      <c r="B71" s="29"/>
      <c r="C71" s="12"/>
      <c r="D71" s="12"/>
      <c r="E71" s="12"/>
      <c r="F71" s="41"/>
      <c r="G71" s="42"/>
      <c r="H71" s="41"/>
      <c r="I71" s="51"/>
      <c r="J71" s="12"/>
      <c r="K71" s="14"/>
      <c r="L71" s="14"/>
    </row>
  </sheetData>
  <sheetProtection/>
  <conditionalFormatting sqref="L2:L100">
    <cfRule type="expression" priority="1" dxfId="3">
      <formula>$D2="F"</formula>
    </cfRule>
  </conditionalFormatting>
  <printOptions/>
  <pageMargins left="0.25" right="0.25" top="0.75" bottom="0.75" header="0.3" footer="0.3"/>
  <pageSetup horizontalDpi="600" verticalDpi="600" orientation="landscape" paperSize="9" r:id="rId2"/>
  <headerFooter>
    <oddHeader>&amp;C&amp;"-,Bold"&amp;24&amp;KFF0000GRC Summer Regatta 2016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Dear</dc:creator>
  <cp:keywords/>
  <dc:description/>
  <cp:lastModifiedBy>Stephen Dear</cp:lastModifiedBy>
  <dcterms:created xsi:type="dcterms:W3CDTF">2016-06-01T07:19:48Z</dcterms:created>
  <dcterms:modified xsi:type="dcterms:W3CDTF">2016-06-01T08:19:09Z</dcterms:modified>
  <cp:category/>
  <cp:version/>
  <cp:contentType/>
  <cp:contentStatus/>
</cp:coreProperties>
</file>